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vanov\Downloads\Telegram Desktop\"/>
    </mc:Choice>
  </mc:AlternateContent>
  <xr:revisionPtr revIDLastSave="0" documentId="13_ncr:1_{214220FA-560A-4CF5-88C7-8B2028B547D0}" xr6:coauthVersionLast="47" xr6:coauthVersionMax="47" xr10:uidLastSave="{00000000-0000-0000-0000-000000000000}"/>
  <bookViews>
    <workbookView xWindow="390" yWindow="390" windowWidth="21600" windowHeight="11295" xr2:uid="{829ADB25-6BBE-4C6C-AF26-6E4789A66B9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" l="1"/>
  <c r="E47" i="1"/>
  <c r="E45" i="1"/>
  <c r="E48" i="1"/>
  <c r="E44" i="1"/>
  <c r="E43" i="1"/>
  <c r="E42" i="1"/>
  <c r="E41" i="1"/>
  <c r="E40" i="1"/>
  <c r="E39" i="1"/>
  <c r="E37" i="1"/>
  <c r="E36" i="1"/>
  <c r="E35" i="1"/>
  <c r="E33" i="1"/>
  <c r="E32" i="1"/>
  <c r="E31" i="1"/>
  <c r="E30" i="1"/>
  <c r="E28" i="1"/>
  <c r="E27" i="1"/>
  <c r="E26" i="1"/>
  <c r="E25" i="1"/>
  <c r="E23" i="1"/>
  <c r="E22" i="1"/>
  <c r="E21" i="1"/>
  <c r="E20" i="1"/>
  <c r="E18" i="1"/>
  <c r="E17" i="1"/>
  <c r="E15" i="1"/>
  <c r="E14" i="1"/>
  <c r="E12" i="1"/>
  <c r="E11" i="1"/>
  <c r="E9" i="1"/>
  <c r="E8" i="1"/>
  <c r="E4" i="1"/>
  <c r="E3" i="1"/>
  <c r="E2" i="1"/>
</calcChain>
</file>

<file path=xl/sharedStrings.xml><?xml version="1.0" encoding="utf-8"?>
<sst xmlns="http://schemas.openxmlformats.org/spreadsheetml/2006/main" count="247" uniqueCount="108">
  <si>
    <t>Модель</t>
  </si>
  <si>
    <t>Версия (если имеется)</t>
  </si>
  <si>
    <t>Стоимость</t>
  </si>
  <si>
    <t>Категория</t>
  </si>
  <si>
    <t>Ед. измерения</t>
  </si>
  <si>
    <t>ChatGPT</t>
  </si>
  <si>
    <t>Чат-бот</t>
  </si>
  <si>
    <t>o3-mini (input/output)</t>
  </si>
  <si>
    <t>gpt-4o (input/output)</t>
  </si>
  <si>
    <t>0.005</t>
  </si>
  <si>
    <t>1 вызов</t>
  </si>
  <si>
    <t>gpt-4o-mini (input/output)</t>
  </si>
  <si>
    <t>gpt-4o-mini Web Search Low</t>
  </si>
  <si>
    <t>gpt-4o-mini Web Search Medium</t>
  </si>
  <si>
    <t>gpt-4o-mini Web Search High</t>
  </si>
  <si>
    <t>gpt-5 (input)</t>
  </si>
  <si>
    <t>gpt-5 (output)</t>
  </si>
  <si>
    <t>gpt-5 Code Interpreter</t>
  </si>
  <si>
    <t>gpt-5-mini (input)</t>
  </si>
  <si>
    <t>gpt-5-mini (output)</t>
  </si>
  <si>
    <t>gpt-5-mini Code Interpreter</t>
  </si>
  <si>
    <t>gpt-5-nano (input)</t>
  </si>
  <si>
    <t>gpt-5-nano (output)</t>
  </si>
  <si>
    <t>gpt-5-nano Code Interpreter</t>
  </si>
  <si>
    <t>Gemini</t>
  </si>
  <si>
    <t>gemini-2.0-flash-001 (input)</t>
  </si>
  <si>
    <t>gemini-2.0-flash-001 (ouput)</t>
  </si>
  <si>
    <t>gemini-2.0-flash-001 (Image input)</t>
  </si>
  <si>
    <t>1 ввод картинки</t>
  </si>
  <si>
    <t>0.0078</t>
  </si>
  <si>
    <t>gemini-2.0-flash-lite-001 (input)</t>
  </si>
  <si>
    <t>gemini-2.0-flash-lite-001 (ouput)</t>
  </si>
  <si>
    <t>gemini-2.5-pro (input)</t>
  </si>
  <si>
    <t>gemini-2.5-pro (ouput)</t>
  </si>
  <si>
    <t>gemini-2.5-pro (Image input)</t>
  </si>
  <si>
    <t>1.548</t>
  </si>
  <si>
    <t>gemini-2.5-pro (повышенный input)</t>
  </si>
  <si>
    <t>gemini-2.5-pro (повышенный ouput)</t>
  </si>
  <si>
    <t>gemini-2.5-flash (input)</t>
  </si>
  <si>
    <t>gemini-2.5-flash (ouput)</t>
  </si>
  <si>
    <t>gemini-2.5-flash (Image input)</t>
  </si>
  <si>
    <t>0.3714</t>
  </si>
  <si>
    <t>gemini-2.5-flash-lite (input)</t>
  </si>
  <si>
    <t>gemini-2.5-flash-lite (ouput)</t>
  </si>
  <si>
    <t>Claude</t>
  </si>
  <si>
    <t>claude-3.7-sonnet:thinking (input)</t>
  </si>
  <si>
    <t>claude-3.7-sonnet:thinking (ouput)</t>
  </si>
  <si>
    <t>claude-3.7-sonnet:thinking (Image input)</t>
  </si>
  <si>
    <t>claude-3.5-haiku (input / output)</t>
  </si>
  <si>
    <t>Grok</t>
  </si>
  <si>
    <t>grok-4 (input)</t>
  </si>
  <si>
    <t>grok-4 (ouput)</t>
  </si>
  <si>
    <t>grok-4 (Image input)</t>
  </si>
  <si>
    <t>Perplexity</t>
  </si>
  <si>
    <t>sonar (input / output)</t>
  </si>
  <si>
    <t>Deepseek</t>
  </si>
  <si>
    <t>deepseek/deepseek-chat (input / output)</t>
  </si>
  <si>
    <t>deepseek/deepseek-r1 (input / output)</t>
  </si>
  <si>
    <t>Qwen</t>
  </si>
  <si>
    <t>qwq-32b (input)</t>
  </si>
  <si>
    <t>qwq-32b (output)</t>
  </si>
  <si>
    <t>Mistral</t>
  </si>
  <si>
    <t>mistral-small-3.1-24b-instruct (input)</t>
  </si>
  <si>
    <t>mistral-small-3.1-24b-instruct (ouput)</t>
  </si>
  <si>
    <t>mistral-small-3.1-24b-instruct (Image input)</t>
  </si>
  <si>
    <t>0.27792</t>
  </si>
  <si>
    <t>Llama</t>
  </si>
  <si>
    <t>llama-3.3-70b-instruct (input / output)</t>
  </si>
  <si>
    <t>llama-3.3-70b-instruct (Image input)</t>
  </si>
  <si>
    <t>llama-4-maverick (input / output)</t>
  </si>
  <si>
    <t>0.20052</t>
  </si>
  <si>
    <t>Flux</t>
  </si>
  <si>
    <t>Изображения</t>
  </si>
  <si>
    <t>flux-schnell</t>
  </si>
  <si>
    <t>1 картинка</t>
  </si>
  <si>
    <t>Stable Diffusion</t>
  </si>
  <si>
    <t>sd3</t>
  </si>
  <si>
    <t>sd3-turbo</t>
  </si>
  <si>
    <t>sd3-medium</t>
  </si>
  <si>
    <t>Midjourney</t>
  </si>
  <si>
    <t>Dalle</t>
  </si>
  <si>
    <t>Nano Banana</t>
  </si>
  <si>
    <t>Gemini Image</t>
  </si>
  <si>
    <t>Recraft</t>
  </si>
  <si>
    <t>recraft-v3</t>
  </si>
  <si>
    <t>recraft-v3-svg</t>
  </si>
  <si>
    <t>Flux Pro Ultra</t>
  </si>
  <si>
    <t>flux-dev</t>
  </si>
  <si>
    <t>flux-1.1-pro</t>
  </si>
  <si>
    <t>flux-1.1-pro-ultra</t>
  </si>
  <si>
    <t>GPT-Image</t>
  </si>
  <si>
    <t>gpt-image-1 (input text)</t>
  </si>
  <si>
    <t>gpt-image-1 (input image)</t>
  </si>
  <si>
    <t>gpt-image-1 (output image)</t>
  </si>
  <si>
    <t>0.02</t>
  </si>
  <si>
    <t>gpt-image-1 1024x1024 Low</t>
  </si>
  <si>
    <t>1 генерация</t>
  </si>
  <si>
    <t>gpt-image-1 1024x1536 Low</t>
  </si>
  <si>
    <t>gpt-image-1 1536x1024 Low</t>
  </si>
  <si>
    <t>gpt-image-1 1024x1024 Medium</t>
  </si>
  <si>
    <t>gpt-image-1 1024x1536 Medium</t>
  </si>
  <si>
    <t>gpt-image-1 1536x1024 Medium</t>
  </si>
  <si>
    <t>gpt-image-1 1024x1024 High</t>
  </si>
  <si>
    <t>gpt-image-1 1024x1536 High</t>
  </si>
  <si>
    <t>gpt-image-1 1536x1024 High</t>
  </si>
  <si>
    <t>1000 текстовых токенов</t>
  </si>
  <si>
    <t>более подробно про подсчет тайлов уточнить в документации OpenAI</t>
  </si>
  <si>
    <t>1 тайл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</si>
</sst>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04"/>
      <scheme val="minor"/>
    </font>
    <font>
      <sz val="10"/>
      <color theme="1"/>
      <name val="Arial Unicode MS"/>
    </font>
    <font>
      <sz val="8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C18B-5E07-4610-8401-3ABA56148DCF}">
  <dimension ref="A1:F74"/>
  <sheetViews>
    <sheetView tabSelected="1" topLeftCell="A57" workbookViewId="0">
      <selection activeCell="D65" sqref="D65"/>
    </sheetView>
  </sheetViews>
  <sheetFormatPr defaultRowHeight="15"/>
  <cols>
    <col min="1" max="2" width="22.42578125" customWidth="1"/>
    <col min="3" max="3" width="34.7109375" customWidth="1"/>
    <col min="4" max="4" width="20" customWidth="1"/>
    <col min="5" max="5" width="13.42578125" customWidth="1"/>
  </cols>
  <sheetData>
    <row r="1" spans="1: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</row>
    <row r="2" spans="1:5">
      <c r="A2" s="8" t="s">
        <v>5</v>
      </c>
      <c r="B2" s="2" t="s">
        <v>6</v>
      </c>
      <c r="C2" s="3" t="s">
        <v>7</v>
      </c>
      <c r="D2" s="2" t="s">
        <v>105</v>
      </c>
      <c r="E2" s="4">
        <f>0.0022*1000</f>
        <v>2.2000000000000002</v>
      </c>
    </row>
    <row r="3" spans="1:5">
      <c r="A3" s="8"/>
      <c r="B3" s="2" t="s">
        <v>6</v>
      </c>
      <c r="C3" s="3" t="s">
        <v>8</v>
      </c>
      <c r="D3" s="2" t="s">
        <v>105</v>
      </c>
      <c r="E3" s="4">
        <f>0.005*1000</f>
        <v>5</v>
      </c>
    </row>
    <row r="4" spans="1:5">
      <c r="A4" s="8"/>
      <c r="B4" s="2" t="s">
        <v>6</v>
      </c>
      <c r="C4" s="3" t="s">
        <v>11</v>
      </c>
      <c r="D4" s="2" t="s">
        <v>105</v>
      </c>
      <c r="E4" s="4">
        <f>0.0003*1000</f>
        <v>0.3</v>
      </c>
    </row>
    <row r="5" spans="1:5">
      <c r="A5" s="8"/>
      <c r="B5" s="2" t="s">
        <v>6</v>
      </c>
      <c r="C5" s="3" t="s">
        <v>12</v>
      </c>
      <c r="D5" s="2" t="s">
        <v>10</v>
      </c>
      <c r="E5" s="5">
        <v>12.5</v>
      </c>
    </row>
    <row r="6" spans="1:5">
      <c r="A6" s="8"/>
      <c r="B6" s="2" t="s">
        <v>6</v>
      </c>
      <c r="C6" s="3" t="s">
        <v>13</v>
      </c>
      <c r="D6" s="2" t="s">
        <v>10</v>
      </c>
      <c r="E6" s="5">
        <v>13.75</v>
      </c>
    </row>
    <row r="7" spans="1:5">
      <c r="A7" s="8"/>
      <c r="B7" s="2" t="s">
        <v>6</v>
      </c>
      <c r="C7" s="3" t="s">
        <v>14</v>
      </c>
      <c r="D7" s="2" t="s">
        <v>10</v>
      </c>
      <c r="E7" s="5">
        <v>15</v>
      </c>
    </row>
    <row r="8" spans="1:5">
      <c r="A8" s="8"/>
      <c r="B8" s="2" t="s">
        <v>6</v>
      </c>
      <c r="C8" s="3" t="s">
        <v>15</v>
      </c>
      <c r="D8" s="2" t="s">
        <v>105</v>
      </c>
      <c r="E8" s="4">
        <f>0.000625*100</f>
        <v>6.25E-2</v>
      </c>
    </row>
    <row r="9" spans="1:5">
      <c r="A9" s="8"/>
      <c r="B9" s="2" t="s">
        <v>6</v>
      </c>
      <c r="C9" s="3" t="s">
        <v>16</v>
      </c>
      <c r="D9" s="2" t="s">
        <v>105</v>
      </c>
      <c r="E9" s="4">
        <f>0.005*1000</f>
        <v>5</v>
      </c>
    </row>
    <row r="10" spans="1:5">
      <c r="A10" s="8"/>
      <c r="B10" s="2" t="s">
        <v>6</v>
      </c>
      <c r="C10" s="3" t="s">
        <v>17</v>
      </c>
      <c r="D10" s="2" t="s">
        <v>10</v>
      </c>
      <c r="E10" s="5">
        <v>15</v>
      </c>
    </row>
    <row r="11" spans="1:5">
      <c r="A11" s="8"/>
      <c r="B11" s="2" t="s">
        <v>6</v>
      </c>
      <c r="C11" s="3" t="s">
        <v>18</v>
      </c>
      <c r="D11" s="2" t="s">
        <v>105</v>
      </c>
      <c r="E11" s="4">
        <f>0.000125*1000</f>
        <v>0.125</v>
      </c>
    </row>
    <row r="12" spans="1:5">
      <c r="A12" s="8"/>
      <c r="B12" s="2" t="s">
        <v>6</v>
      </c>
      <c r="C12" s="3" t="s">
        <v>19</v>
      </c>
      <c r="D12" s="2" t="s">
        <v>105</v>
      </c>
      <c r="E12" s="4">
        <f>0.001*1000</f>
        <v>1</v>
      </c>
    </row>
    <row r="13" spans="1:5">
      <c r="A13" s="8"/>
      <c r="B13" s="2" t="s">
        <v>6</v>
      </c>
      <c r="C13" s="3" t="s">
        <v>20</v>
      </c>
      <c r="D13" s="2" t="s">
        <v>10</v>
      </c>
      <c r="E13" s="5">
        <v>15</v>
      </c>
    </row>
    <row r="14" spans="1:5">
      <c r="A14" s="8"/>
      <c r="B14" s="2" t="s">
        <v>6</v>
      </c>
      <c r="C14" s="3" t="s">
        <v>21</v>
      </c>
      <c r="D14" s="2" t="s">
        <v>105</v>
      </c>
      <c r="E14" s="4">
        <f>0.000025*1000</f>
        <v>2.5000000000000001E-2</v>
      </c>
    </row>
    <row r="15" spans="1:5">
      <c r="A15" s="8"/>
      <c r="B15" s="2" t="s">
        <v>6</v>
      </c>
      <c r="C15" s="3" t="s">
        <v>22</v>
      </c>
      <c r="D15" s="2" t="s">
        <v>105</v>
      </c>
      <c r="E15" s="4">
        <f>0.0002*1000</f>
        <v>0.2</v>
      </c>
    </row>
    <row r="16" spans="1:5">
      <c r="A16" s="8"/>
      <c r="B16" s="2" t="s">
        <v>6</v>
      </c>
      <c r="C16" s="3" t="s">
        <v>23</v>
      </c>
      <c r="D16" s="2" t="s">
        <v>10</v>
      </c>
      <c r="E16" s="5">
        <v>15</v>
      </c>
    </row>
    <row r="17" spans="1:5">
      <c r="A17" s="9" t="s">
        <v>24</v>
      </c>
      <c r="B17" s="2" t="s">
        <v>6</v>
      </c>
      <c r="C17" s="3" t="s">
        <v>25</v>
      </c>
      <c r="D17" s="2" t="s">
        <v>105</v>
      </c>
      <c r="E17" s="4">
        <f>0.00003*1000</f>
        <v>3.0000000000000002E-2</v>
      </c>
    </row>
    <row r="18" spans="1:5">
      <c r="A18" s="10"/>
      <c r="B18" s="2" t="s">
        <v>6</v>
      </c>
      <c r="C18" s="3" t="s">
        <v>26</v>
      </c>
      <c r="D18" s="2" t="s">
        <v>105</v>
      </c>
      <c r="E18" s="4">
        <f>0.00012*1000</f>
        <v>0.12000000000000001</v>
      </c>
    </row>
    <row r="19" spans="1:5">
      <c r="A19" s="10"/>
      <c r="B19" s="2" t="s">
        <v>6</v>
      </c>
      <c r="C19" s="3" t="s">
        <v>27</v>
      </c>
      <c r="D19" s="2" t="s">
        <v>28</v>
      </c>
      <c r="E19" s="4" t="s">
        <v>29</v>
      </c>
    </row>
    <row r="20" spans="1:5">
      <c r="A20" s="10"/>
      <c r="B20" s="2" t="s">
        <v>6</v>
      </c>
      <c r="C20" s="3" t="s">
        <v>30</v>
      </c>
      <c r="D20" s="2" t="s">
        <v>105</v>
      </c>
      <c r="E20" s="4">
        <f>0.0000225*1000</f>
        <v>2.2500000000000003E-2</v>
      </c>
    </row>
    <row r="21" spans="1:5">
      <c r="A21" s="10"/>
      <c r="B21" s="2" t="s">
        <v>6</v>
      </c>
      <c r="C21" s="3" t="s">
        <v>31</v>
      </c>
      <c r="D21" s="2" t="s">
        <v>105</v>
      </c>
      <c r="E21" s="4">
        <f>0.00009*1000</f>
        <v>9.0000000000000011E-2</v>
      </c>
    </row>
    <row r="22" spans="1:5">
      <c r="A22" s="10"/>
      <c r="B22" s="2" t="s">
        <v>6</v>
      </c>
      <c r="C22" s="3" t="s">
        <v>32</v>
      </c>
      <c r="D22" s="2" t="s">
        <v>105</v>
      </c>
      <c r="E22" s="4">
        <f>0.000375*1000</f>
        <v>0.375</v>
      </c>
    </row>
    <row r="23" spans="1:5">
      <c r="A23" s="10"/>
      <c r="B23" s="2" t="s">
        <v>6</v>
      </c>
      <c r="C23" s="3" t="s">
        <v>33</v>
      </c>
      <c r="D23" s="2" t="s">
        <v>105</v>
      </c>
      <c r="E23" s="4">
        <f>0.003*1000</f>
        <v>3</v>
      </c>
    </row>
    <row r="24" spans="1:5">
      <c r="A24" s="10"/>
      <c r="B24" s="2" t="s">
        <v>6</v>
      </c>
      <c r="C24" s="3" t="s">
        <v>34</v>
      </c>
      <c r="D24" s="2" t="s">
        <v>28</v>
      </c>
      <c r="E24" s="4" t="s">
        <v>35</v>
      </c>
    </row>
    <row r="25" spans="1:5">
      <c r="A25" s="10"/>
      <c r="B25" s="2" t="s">
        <v>6</v>
      </c>
      <c r="C25" s="3" t="s">
        <v>36</v>
      </c>
      <c r="D25" s="2" t="s">
        <v>105</v>
      </c>
      <c r="E25" s="4">
        <f>0.00075*1000</f>
        <v>0.75</v>
      </c>
    </row>
    <row r="26" spans="1:5">
      <c r="A26" s="10"/>
      <c r="B26" s="2" t="s">
        <v>6</v>
      </c>
      <c r="C26" s="3" t="s">
        <v>37</v>
      </c>
      <c r="D26" s="2" t="s">
        <v>105</v>
      </c>
      <c r="E26" s="4">
        <f>0.0045*1000</f>
        <v>4.5</v>
      </c>
    </row>
    <row r="27" spans="1:5">
      <c r="A27" s="10"/>
      <c r="B27" s="2" t="s">
        <v>6</v>
      </c>
      <c r="C27" s="3" t="s">
        <v>38</v>
      </c>
      <c r="D27" s="2" t="s">
        <v>105</v>
      </c>
      <c r="E27" s="4">
        <f>0.00009*1000</f>
        <v>9.0000000000000011E-2</v>
      </c>
    </row>
    <row r="28" spans="1:5">
      <c r="A28" s="10"/>
      <c r="B28" s="2" t="s">
        <v>6</v>
      </c>
      <c r="C28" s="3" t="s">
        <v>39</v>
      </c>
      <c r="D28" s="2" t="s">
        <v>105</v>
      </c>
      <c r="E28" s="4">
        <f>0.00075*1000</f>
        <v>0.75</v>
      </c>
    </row>
    <row r="29" spans="1:5">
      <c r="A29" s="10"/>
      <c r="B29" s="2" t="s">
        <v>6</v>
      </c>
      <c r="C29" s="3" t="s">
        <v>40</v>
      </c>
      <c r="D29" s="2" t="s">
        <v>28</v>
      </c>
      <c r="E29" s="4" t="s">
        <v>41</v>
      </c>
    </row>
    <row r="30" spans="1:5">
      <c r="A30" s="10"/>
      <c r="B30" s="2" t="s">
        <v>6</v>
      </c>
      <c r="C30" s="3" t="s">
        <v>42</v>
      </c>
      <c r="D30" s="2" t="s">
        <v>105</v>
      </c>
      <c r="E30" s="4">
        <f>0.00003*1000</f>
        <v>3.0000000000000002E-2</v>
      </c>
    </row>
    <row r="31" spans="1:5">
      <c r="A31" s="11"/>
      <c r="B31" s="2" t="s">
        <v>6</v>
      </c>
      <c r="C31" s="3" t="s">
        <v>43</v>
      </c>
      <c r="D31" s="2" t="s">
        <v>105</v>
      </c>
      <c r="E31" s="4">
        <f>0.00012*1000</f>
        <v>0.12000000000000001</v>
      </c>
    </row>
    <row r="32" spans="1:5">
      <c r="A32" s="9" t="s">
        <v>44</v>
      </c>
      <c r="B32" s="2" t="s">
        <v>6</v>
      </c>
      <c r="C32" s="3" t="s">
        <v>45</v>
      </c>
      <c r="D32" s="2" t="s">
        <v>105</v>
      </c>
      <c r="E32" s="4">
        <f>0.0012*1000</f>
        <v>1.2</v>
      </c>
    </row>
    <row r="33" spans="1:5">
      <c r="A33" s="10"/>
      <c r="B33" s="2" t="s">
        <v>6</v>
      </c>
      <c r="C33" s="3" t="s">
        <v>46</v>
      </c>
      <c r="D33" s="2" t="s">
        <v>105</v>
      </c>
      <c r="E33" s="4">
        <f>0.0045*1000</f>
        <v>4.5</v>
      </c>
    </row>
    <row r="34" spans="1:5">
      <c r="A34" s="10"/>
      <c r="B34" s="2" t="s">
        <v>6</v>
      </c>
      <c r="C34" s="3" t="s">
        <v>47</v>
      </c>
      <c r="D34" s="2" t="s">
        <v>28</v>
      </c>
      <c r="E34" s="4">
        <v>1.44</v>
      </c>
    </row>
    <row r="35" spans="1:5">
      <c r="A35" s="11"/>
      <c r="B35" s="2" t="s">
        <v>6</v>
      </c>
      <c r="C35" s="3" t="s">
        <v>48</v>
      </c>
      <c r="D35" s="2" t="s">
        <v>105</v>
      </c>
      <c r="E35" s="4">
        <f>0.0012*1000</f>
        <v>1.2</v>
      </c>
    </row>
    <row r="36" spans="1:5">
      <c r="A36" s="8" t="s">
        <v>49</v>
      </c>
      <c r="B36" s="2" t="s">
        <v>6</v>
      </c>
      <c r="C36" s="3" t="s">
        <v>50</v>
      </c>
      <c r="D36" s="2" t="s">
        <v>105</v>
      </c>
      <c r="E36" s="4">
        <f>0.0009*1000</f>
        <v>0.9</v>
      </c>
    </row>
    <row r="37" spans="1:5">
      <c r="A37" s="8"/>
      <c r="B37" s="2" t="s">
        <v>6</v>
      </c>
      <c r="C37" s="3" t="s">
        <v>51</v>
      </c>
      <c r="D37" s="2" t="s">
        <v>105</v>
      </c>
      <c r="E37" s="4">
        <f>0.0045*1000</f>
        <v>4.5</v>
      </c>
    </row>
    <row r="38" spans="1:5">
      <c r="A38" s="8"/>
      <c r="B38" s="2" t="s">
        <v>6</v>
      </c>
      <c r="C38" s="3" t="s">
        <v>52</v>
      </c>
      <c r="D38" s="2" t="s">
        <v>28</v>
      </c>
      <c r="E38" s="4">
        <v>1.5</v>
      </c>
    </row>
    <row r="39" spans="1:5">
      <c r="A39" s="1" t="s">
        <v>53</v>
      </c>
      <c r="B39" s="2" t="s">
        <v>6</v>
      </c>
      <c r="C39" s="3" t="s">
        <v>54</v>
      </c>
      <c r="D39" s="2" t="s">
        <v>105</v>
      </c>
      <c r="E39" s="4">
        <f>0.0003*1000</f>
        <v>0.3</v>
      </c>
    </row>
    <row r="40" spans="1:5">
      <c r="A40" s="9" t="s">
        <v>55</v>
      </c>
      <c r="B40" s="2" t="s">
        <v>6</v>
      </c>
      <c r="C40" s="3" t="s">
        <v>56</v>
      </c>
      <c r="D40" s="2" t="s">
        <v>105</v>
      </c>
      <c r="E40" s="4">
        <f>0.00039*1000</f>
        <v>0.39</v>
      </c>
    </row>
    <row r="41" spans="1:5">
      <c r="A41" s="11"/>
      <c r="B41" s="2" t="s">
        <v>6</v>
      </c>
      <c r="C41" s="3" t="s">
        <v>57</v>
      </c>
      <c r="D41" s="2" t="s">
        <v>105</v>
      </c>
      <c r="E41" s="4">
        <f>0.0009*1000</f>
        <v>0.9</v>
      </c>
    </row>
    <row r="42" spans="1:5">
      <c r="A42" s="8" t="s">
        <v>58</v>
      </c>
      <c r="B42" s="2" t="s">
        <v>6</v>
      </c>
      <c r="C42" s="3" t="s">
        <v>59</v>
      </c>
      <c r="D42" s="2" t="s">
        <v>105</v>
      </c>
      <c r="E42" s="4">
        <f>0.000045*1000</f>
        <v>4.5000000000000005E-2</v>
      </c>
    </row>
    <row r="43" spans="1:5">
      <c r="A43" s="8"/>
      <c r="B43" s="2" t="s">
        <v>6</v>
      </c>
      <c r="C43" s="3" t="s">
        <v>60</v>
      </c>
      <c r="D43" s="2" t="s">
        <v>105</v>
      </c>
      <c r="E43" s="4">
        <f>0.00006*1000</f>
        <v>6.0000000000000005E-2</v>
      </c>
    </row>
    <row r="44" spans="1:5">
      <c r="A44" s="9" t="s">
        <v>61</v>
      </c>
      <c r="B44" s="2" t="s">
        <v>6</v>
      </c>
      <c r="C44" s="3" t="s">
        <v>62</v>
      </c>
      <c r="D44" s="2" t="s">
        <v>105</v>
      </c>
      <c r="E44" s="4">
        <f>0.00003*1000</f>
        <v>3.0000000000000002E-2</v>
      </c>
    </row>
    <row r="45" spans="1:5">
      <c r="A45" s="10"/>
      <c r="B45" s="2" t="s">
        <v>6</v>
      </c>
      <c r="C45" s="3" t="s">
        <v>63</v>
      </c>
      <c r="D45" s="2" t="s">
        <v>105</v>
      </c>
      <c r="E45" s="4">
        <f>0.00009*1000</f>
        <v>9.0000000000000011E-2</v>
      </c>
    </row>
    <row r="46" spans="1:5">
      <c r="A46" s="11"/>
      <c r="B46" s="2" t="s">
        <v>6</v>
      </c>
      <c r="C46" s="3" t="s">
        <v>64</v>
      </c>
      <c r="D46" s="2" t="s">
        <v>28</v>
      </c>
      <c r="E46" s="4" t="s">
        <v>65</v>
      </c>
    </row>
    <row r="47" spans="1:5">
      <c r="A47" s="9" t="s">
        <v>66</v>
      </c>
      <c r="B47" s="2" t="s">
        <v>6</v>
      </c>
      <c r="C47" s="3" t="s">
        <v>67</v>
      </c>
      <c r="D47" s="2" t="s">
        <v>105</v>
      </c>
      <c r="E47" s="4">
        <f>0.000084*1000</f>
        <v>8.3999999999999991E-2</v>
      </c>
    </row>
    <row r="48" spans="1:5">
      <c r="A48" s="10"/>
      <c r="B48" s="2" t="s">
        <v>6</v>
      </c>
      <c r="C48" s="3" t="s">
        <v>69</v>
      </c>
      <c r="D48" s="2" t="s">
        <v>105</v>
      </c>
      <c r="E48" s="4">
        <f>0.00018*1000</f>
        <v>0.18000000000000002</v>
      </c>
    </row>
    <row r="49" spans="1:6">
      <c r="A49" s="11"/>
      <c r="B49" s="2" t="s">
        <v>6</v>
      </c>
      <c r="C49" s="3" t="s">
        <v>68</v>
      </c>
      <c r="D49" s="2" t="s">
        <v>28</v>
      </c>
      <c r="E49" s="4" t="s">
        <v>70</v>
      </c>
    </row>
    <row r="50" spans="1:6">
      <c r="A50" s="1" t="s">
        <v>71</v>
      </c>
      <c r="B50" s="2" t="s">
        <v>72</v>
      </c>
      <c r="C50" s="3" t="s">
        <v>73</v>
      </c>
      <c r="D50" s="2" t="s">
        <v>74</v>
      </c>
      <c r="E50" s="2">
        <v>3</v>
      </c>
    </row>
    <row r="51" spans="1:6">
      <c r="A51" s="9" t="s">
        <v>75</v>
      </c>
      <c r="B51" s="2" t="s">
        <v>72</v>
      </c>
      <c r="C51" s="3" t="s">
        <v>76</v>
      </c>
      <c r="D51" s="2" t="s">
        <v>74</v>
      </c>
      <c r="E51" s="2">
        <v>32.5</v>
      </c>
    </row>
    <row r="52" spans="1:6">
      <c r="A52" s="10"/>
      <c r="B52" s="2" t="s">
        <v>72</v>
      </c>
      <c r="C52" s="3" t="s">
        <v>77</v>
      </c>
      <c r="D52" s="2" t="s">
        <v>74</v>
      </c>
      <c r="E52" s="2">
        <v>20</v>
      </c>
    </row>
    <row r="53" spans="1:6">
      <c r="A53" s="11"/>
      <c r="B53" s="2" t="s">
        <v>72</v>
      </c>
      <c r="C53" s="3" t="s">
        <v>78</v>
      </c>
      <c r="D53" s="2" t="s">
        <v>74</v>
      </c>
      <c r="E53" s="5">
        <v>17.5</v>
      </c>
    </row>
    <row r="54" spans="1:6">
      <c r="A54" s="1" t="s">
        <v>79</v>
      </c>
      <c r="B54" s="2" t="s">
        <v>72</v>
      </c>
      <c r="C54" s="3"/>
      <c r="D54" s="2" t="s">
        <v>74</v>
      </c>
      <c r="E54" s="5">
        <v>2</v>
      </c>
    </row>
    <row r="55" spans="1:6">
      <c r="A55" s="1" t="s">
        <v>80</v>
      </c>
      <c r="B55" s="2" t="s">
        <v>72</v>
      </c>
      <c r="C55" s="3"/>
      <c r="D55" s="2" t="s">
        <v>74</v>
      </c>
      <c r="E55" s="5">
        <v>2</v>
      </c>
    </row>
    <row r="56" spans="1:6">
      <c r="A56" s="1" t="s">
        <v>81</v>
      </c>
      <c r="B56" s="2" t="s">
        <v>72</v>
      </c>
      <c r="C56" s="3"/>
      <c r="D56" s="2" t="s">
        <v>74</v>
      </c>
      <c r="E56" s="5">
        <v>19.5</v>
      </c>
    </row>
    <row r="57" spans="1:6">
      <c r="A57" s="1" t="s">
        <v>82</v>
      </c>
      <c r="B57" s="2" t="s">
        <v>72</v>
      </c>
      <c r="C57" s="3"/>
      <c r="D57" s="2" t="s">
        <v>74</v>
      </c>
      <c r="E57" s="5">
        <v>19.5</v>
      </c>
    </row>
    <row r="58" spans="1:6">
      <c r="A58" s="8" t="s">
        <v>83</v>
      </c>
      <c r="B58" s="2" t="s">
        <v>72</v>
      </c>
      <c r="C58" s="3" t="s">
        <v>84</v>
      </c>
      <c r="D58" s="2" t="s">
        <v>74</v>
      </c>
      <c r="E58" s="5">
        <v>12</v>
      </c>
    </row>
    <row r="59" spans="1:6">
      <c r="A59" s="8"/>
      <c r="B59" s="2" t="s">
        <v>72</v>
      </c>
      <c r="C59" s="3" t="s">
        <v>85</v>
      </c>
      <c r="D59" s="2" t="s">
        <v>74</v>
      </c>
      <c r="E59" s="5">
        <v>24</v>
      </c>
    </row>
    <row r="60" spans="1:6">
      <c r="A60" s="8" t="s">
        <v>86</v>
      </c>
      <c r="B60" s="2" t="s">
        <v>72</v>
      </c>
      <c r="C60" s="3" t="s">
        <v>87</v>
      </c>
      <c r="D60" s="2" t="s">
        <v>74</v>
      </c>
      <c r="E60" s="5">
        <v>7.5</v>
      </c>
    </row>
    <row r="61" spans="1:6">
      <c r="A61" s="8"/>
      <c r="B61" s="2" t="s">
        <v>72</v>
      </c>
      <c r="C61" s="3" t="s">
        <v>88</v>
      </c>
      <c r="D61" s="2" t="s">
        <v>74</v>
      </c>
      <c r="E61" s="5">
        <v>12</v>
      </c>
    </row>
    <row r="62" spans="1:6">
      <c r="A62" s="8"/>
      <c r="B62" s="2" t="s">
        <v>72</v>
      </c>
      <c r="C62" s="3" t="s">
        <v>89</v>
      </c>
      <c r="D62" s="2" t="s">
        <v>74</v>
      </c>
      <c r="E62" s="5">
        <v>18</v>
      </c>
    </row>
    <row r="63" spans="1:6">
      <c r="A63" s="8" t="s">
        <v>90</v>
      </c>
      <c r="B63" s="2" t="s">
        <v>72</v>
      </c>
      <c r="C63" s="3" t="s">
        <v>91</v>
      </c>
      <c r="D63" s="2" t="s">
        <v>105</v>
      </c>
      <c r="E63" s="6">
        <f>0.0025*1000</f>
        <v>2.5</v>
      </c>
    </row>
    <row r="64" spans="1:6">
      <c r="A64" s="8"/>
      <c r="B64" s="2" t="s">
        <v>72</v>
      </c>
      <c r="C64" s="3" t="s">
        <v>92</v>
      </c>
      <c r="D64" s="2" t="s">
        <v>107</v>
      </c>
      <c r="E64" s="6" t="s">
        <v>9</v>
      </c>
      <c r="F64" t="s">
        <v>106</v>
      </c>
    </row>
    <row r="65" spans="1:6">
      <c r="A65" s="8"/>
      <c r="B65" s="2" t="s">
        <v>72</v>
      </c>
      <c r="C65" s="3" t="s">
        <v>93</v>
      </c>
      <c r="D65" s="2" t="s">
        <v>107</v>
      </c>
      <c r="E65" s="6" t="s">
        <v>94</v>
      </c>
      <c r="F65" t="s">
        <v>106</v>
      </c>
    </row>
    <row r="66" spans="1:6">
      <c r="A66" s="8"/>
      <c r="B66" s="2" t="s">
        <v>72</v>
      </c>
      <c r="C66" s="3" t="s">
        <v>95</v>
      </c>
      <c r="D66" s="2" t="s">
        <v>96</v>
      </c>
      <c r="E66" s="7">
        <v>5.5</v>
      </c>
    </row>
    <row r="67" spans="1:6">
      <c r="A67" s="8"/>
      <c r="B67" s="2" t="s">
        <v>72</v>
      </c>
      <c r="C67" s="3" t="s">
        <v>97</v>
      </c>
      <c r="D67" s="2" t="s">
        <v>96</v>
      </c>
      <c r="E67" s="7">
        <v>8</v>
      </c>
    </row>
    <row r="68" spans="1:6">
      <c r="A68" s="8"/>
      <c r="B68" s="2" t="s">
        <v>72</v>
      </c>
      <c r="C68" s="3" t="s">
        <v>98</v>
      </c>
      <c r="D68" s="2" t="s">
        <v>96</v>
      </c>
      <c r="E68" s="7">
        <v>8</v>
      </c>
    </row>
    <row r="69" spans="1:6">
      <c r="A69" s="8"/>
      <c r="B69" s="2" t="s">
        <v>72</v>
      </c>
      <c r="C69" s="3" t="s">
        <v>99</v>
      </c>
      <c r="D69" s="2" t="s">
        <v>96</v>
      </c>
      <c r="E69" s="7">
        <v>21</v>
      </c>
    </row>
    <row r="70" spans="1:6">
      <c r="A70" s="8"/>
      <c r="B70" s="2" t="s">
        <v>72</v>
      </c>
      <c r="C70" s="3" t="s">
        <v>100</v>
      </c>
      <c r="D70" s="2" t="s">
        <v>96</v>
      </c>
      <c r="E70" s="7">
        <v>31.5</v>
      </c>
    </row>
    <row r="71" spans="1:6">
      <c r="A71" s="8"/>
      <c r="B71" s="2" t="s">
        <v>72</v>
      </c>
      <c r="C71" s="3" t="s">
        <v>101</v>
      </c>
      <c r="D71" s="2" t="s">
        <v>96</v>
      </c>
      <c r="E71" s="7">
        <v>31.5</v>
      </c>
    </row>
    <row r="72" spans="1:6">
      <c r="A72" s="8"/>
      <c r="B72" s="2" t="s">
        <v>72</v>
      </c>
      <c r="C72" s="3" t="s">
        <v>102</v>
      </c>
      <c r="D72" s="2" t="s">
        <v>96</v>
      </c>
      <c r="E72" s="7">
        <v>83.5</v>
      </c>
    </row>
    <row r="73" spans="1:6">
      <c r="A73" s="8"/>
      <c r="B73" s="2" t="s">
        <v>72</v>
      </c>
      <c r="C73" s="3" t="s">
        <v>103</v>
      </c>
      <c r="D73" s="2" t="s">
        <v>96</v>
      </c>
      <c r="E73" s="7">
        <v>125</v>
      </c>
    </row>
    <row r="74" spans="1:6">
      <c r="A74" s="8"/>
      <c r="B74" s="2" t="s">
        <v>72</v>
      </c>
      <c r="C74" s="3" t="s">
        <v>104</v>
      </c>
      <c r="D74" s="2" t="s">
        <v>96</v>
      </c>
      <c r="E74" s="7">
        <v>125</v>
      </c>
    </row>
  </sheetData>
  <mergeCells count="12">
    <mergeCell ref="A2:A16"/>
    <mergeCell ref="A17:A31"/>
    <mergeCell ref="A32:A35"/>
    <mergeCell ref="A36:A38"/>
    <mergeCell ref="A40:A41"/>
    <mergeCell ref="A63:A74"/>
    <mergeCell ref="A42:A43"/>
    <mergeCell ref="A44:A46"/>
    <mergeCell ref="A47:A49"/>
    <mergeCell ref="A51:A53"/>
    <mergeCell ref="A58:A59"/>
    <mergeCell ref="A60:A6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Leonid</cp:lastModifiedBy>
  <dcterms:created xsi:type="dcterms:W3CDTF">2025-10-23T15:45:07Z</dcterms:created>
  <dcterms:modified xsi:type="dcterms:W3CDTF">2025-10-23T22:30:11Z</dcterms:modified>
</cp:coreProperties>
</file>